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<sst xmlns="http://schemas.openxmlformats.org/spreadsheetml/2006/main" count="133" uniqueCount="58">
  <si>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</si>
  <si>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</si>
  <si>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</si>
  <si>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</si>
  <si>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</si>
  <si>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</si>
  <si>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</si>
  <si>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</si>
  <si>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</si>
  <si>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</si>
  <si>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Loss</t>
  </si>
  <si>
    <t>North Brunswick</t>
  </si>
  <si>
    <t>Win</t>
  </si>
  <si>
    <t>Syndal Tally Ho</t>
  </si>
  <si>
    <t>Away</t>
  </si>
  <si>
    <t>Mt Lilydale</t>
  </si>
  <si>
    <t>Eley Park</t>
  </si>
  <si>
    <t>Richmond Central</t>
  </si>
  <si>
    <t>Kew</t>
  </si>
  <si>
    <t>St Francis Xavier</t>
  </si>
  <si>
    <t>West Brunswick</t>
  </si>
  <si>
    <t>South Mornington</t>
  </si>
  <si>
    <t>Bulleen Cobras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</si>
  <si>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</si>
  <si>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</si>
  <si>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</si>
  <si>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</si>
  <si>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</si>
  <si>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</si>
  <si>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</si>
  <si>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</si>
  <si>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</si>
  <si>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</si>
  <si>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</si>
  <si>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</si>
  <si>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</si>
  <si>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</si>
  <si>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>WEST BRUNSWICK</t>
  </si>
  <si>
    <t>KEW</t>
  </si>
  <si>
    <t>ST FRANCIS XAVIER</t>
  </si>
  <si>
    <t xml:space="preserve">MT LILYDALE </t>
  </si>
  <si>
    <t xml:space="preserve">ALBERT PARK </t>
  </si>
  <si>
    <t xml:space="preserve">ELEY PARK </t>
  </si>
  <si>
    <t xml:space="preserve">BOX HILL NORTH </t>
  </si>
  <si>
    <t xml:space="preserve">BULLEEN COBRAS </t>
  </si>
  <si>
    <t xml:space="preserve">SOUTH MORNINGTON </t>
  </si>
  <si>
    <t>NORTH BRUNSWICK</t>
  </si>
  <si>
    <t xml:space="preserve">SYNDAL TALLY HO </t>
  </si>
  <si>
    <t>Elim</t>
  </si>
  <si>
    <t>Semi</t>
  </si>
  <si>
    <t>Pre</t>
  </si>
  <si>
    <t>Vermont</t>
  </si>
  <si>
    <t xml:space="preserve"> </t>
  </si>
  <si>
    <t>Final</t>
  </si>
  <si>
    <t>RICHMOND CENTRAL</t>
  </si>
  <si>
    <t xml:space="preserve">BHN </t>
  </si>
  <si>
    <t>Oppositon</t>
  </si>
  <si>
    <t>WA Scammell Reserve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</si>
</sst>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7109375" style="0" bestFit="1" customWidth="1"/>
    <col min="2" max="2" width="19.14062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1" max="11" width="6.8515625" style="0" bestFit="1" customWidth="1"/>
  </cols>
  <sheetData>
    <row r="1" spans="1:10" ht="13.5" thickBot="1">
      <c r="A1" s="98"/>
      <c r="B1" s="84"/>
      <c r="C1" s="85"/>
      <c r="D1" s="17"/>
      <c r="E1" s="100" t="s">
        <v>55</v>
      </c>
      <c r="F1" s="101"/>
      <c r="G1" s="102"/>
      <c r="H1" s="100" t="s">
        <v>1</v>
      </c>
      <c r="I1" s="101"/>
      <c r="J1" s="102"/>
    </row>
    <row r="2" spans="1:15" ht="13.5" thickBot="1">
      <c r="A2" s="1" t="s">
        <v>0</v>
      </c>
      <c r="B2" s="2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8" t="s">
        <v>8</v>
      </c>
      <c r="C3" s="9" t="s">
        <v>9</v>
      </c>
      <c r="D3" s="10" t="s">
        <v>12</v>
      </c>
      <c r="E3" s="7">
        <v>14</v>
      </c>
      <c r="F3" s="8">
        <v>7</v>
      </c>
      <c r="G3" s="9">
        <f>(E3*6)+F3</f>
        <v>91</v>
      </c>
      <c r="H3" s="11">
        <v>7</v>
      </c>
      <c r="I3" s="8">
        <v>17</v>
      </c>
      <c r="J3" s="9">
        <f>(H3*6)+I3</f>
        <v>59</v>
      </c>
      <c r="K3" s="10">
        <f aca="true" t="shared" si="0" ref="K3:K20">G3-J3</f>
        <v>32</v>
      </c>
    </row>
    <row r="4" spans="1:11" ht="12.75">
      <c r="A4" s="12">
        <f>A3+1</f>
        <v>2</v>
      </c>
      <c r="B4" s="13" t="s">
        <v>11</v>
      </c>
      <c r="C4" s="14" t="s">
        <v>9</v>
      </c>
      <c r="D4" s="15" t="s">
        <v>12</v>
      </c>
      <c r="E4" s="12">
        <v>25</v>
      </c>
      <c r="F4" s="13">
        <v>11</v>
      </c>
      <c r="G4" s="9">
        <f aca="true" t="shared" si="1" ref="G4:G20">(E4*6)+F4</f>
        <v>161</v>
      </c>
      <c r="H4" s="16">
        <v>8</v>
      </c>
      <c r="I4" s="13">
        <v>15</v>
      </c>
      <c r="J4" s="9">
        <f aca="true" t="shared" si="2" ref="J4:J20">(H4*6)+I4</f>
        <v>63</v>
      </c>
      <c r="K4" s="10">
        <f t="shared" si="0"/>
        <v>98</v>
      </c>
    </row>
    <row r="5" spans="1:11" ht="12.75">
      <c r="A5" s="12">
        <f aca="true" t="shared" si="3" ref="A5:A16">A4+1</f>
        <v>3</v>
      </c>
      <c r="B5" s="13" t="s">
        <v>13</v>
      </c>
      <c r="C5" s="14" t="s">
        <v>14</v>
      </c>
      <c r="D5" s="15" t="s">
        <v>12</v>
      </c>
      <c r="E5" s="61">
        <v>15</v>
      </c>
      <c r="F5" s="13">
        <v>6</v>
      </c>
      <c r="G5" s="9">
        <f t="shared" si="1"/>
        <v>96</v>
      </c>
      <c r="H5" s="61">
        <v>8</v>
      </c>
      <c r="I5" s="13">
        <v>8</v>
      </c>
      <c r="J5" s="9">
        <f t="shared" si="2"/>
        <v>56</v>
      </c>
      <c r="K5" s="10">
        <f t="shared" si="0"/>
        <v>40</v>
      </c>
    </row>
    <row r="6" spans="1:11" ht="12.75">
      <c r="A6" s="12">
        <f t="shared" si="3"/>
        <v>4</v>
      </c>
      <c r="B6" s="13" t="s">
        <v>15</v>
      </c>
      <c r="C6" s="14" t="s">
        <v>14</v>
      </c>
      <c r="D6" s="15" t="s">
        <v>12</v>
      </c>
      <c r="E6" s="12">
        <v>15</v>
      </c>
      <c r="F6" s="13">
        <v>5</v>
      </c>
      <c r="G6" s="9">
        <f t="shared" si="1"/>
        <v>95</v>
      </c>
      <c r="H6" s="16">
        <v>7</v>
      </c>
      <c r="I6" s="13">
        <v>6</v>
      </c>
      <c r="J6" s="9">
        <f t="shared" si="2"/>
        <v>48</v>
      </c>
      <c r="K6" s="10">
        <f t="shared" si="0"/>
        <v>47</v>
      </c>
    </row>
    <row r="7" spans="1:11" ht="12.75">
      <c r="A7" s="12">
        <f t="shared" si="3"/>
        <v>5</v>
      </c>
      <c r="B7" s="13" t="s">
        <v>16</v>
      </c>
      <c r="C7" s="14" t="s">
        <v>9</v>
      </c>
      <c r="D7" s="15" t="s">
        <v>10</v>
      </c>
      <c r="E7" s="12">
        <v>11</v>
      </c>
      <c r="F7" s="13">
        <v>13</v>
      </c>
      <c r="G7" s="9">
        <f t="shared" si="1"/>
        <v>79</v>
      </c>
      <c r="H7" s="16">
        <v>17</v>
      </c>
      <c r="I7" s="13">
        <v>18</v>
      </c>
      <c r="J7" s="9">
        <f t="shared" si="2"/>
        <v>120</v>
      </c>
      <c r="K7" s="10">
        <f t="shared" si="0"/>
        <v>-41</v>
      </c>
    </row>
    <row r="8" spans="1:11" ht="12.75">
      <c r="A8" s="12">
        <f t="shared" si="3"/>
        <v>6</v>
      </c>
      <c r="B8" s="13" t="s">
        <v>17</v>
      </c>
      <c r="C8" s="14" t="s">
        <v>9</v>
      </c>
      <c r="D8" s="15" t="s">
        <v>10</v>
      </c>
      <c r="E8" s="12">
        <v>5</v>
      </c>
      <c r="F8" s="13">
        <v>8</v>
      </c>
      <c r="G8" s="9">
        <f t="shared" si="1"/>
        <v>38</v>
      </c>
      <c r="H8" s="16">
        <v>12</v>
      </c>
      <c r="I8" s="13">
        <v>12</v>
      </c>
      <c r="J8" s="9">
        <f t="shared" si="2"/>
        <v>84</v>
      </c>
      <c r="K8" s="10">
        <f t="shared" si="0"/>
        <v>-46</v>
      </c>
    </row>
    <row r="9" spans="1:11" ht="12.75">
      <c r="A9" s="12">
        <f t="shared" si="3"/>
        <v>7</v>
      </c>
      <c r="B9" s="13" t="s">
        <v>18</v>
      </c>
      <c r="C9" s="14" t="s">
        <v>14</v>
      </c>
      <c r="D9" s="15" t="s">
        <v>10</v>
      </c>
      <c r="E9" s="12">
        <v>7</v>
      </c>
      <c r="F9" s="13">
        <v>7</v>
      </c>
      <c r="G9" s="9">
        <f t="shared" si="1"/>
        <v>49</v>
      </c>
      <c r="H9" s="16">
        <v>24</v>
      </c>
      <c r="I9" s="13">
        <v>17</v>
      </c>
      <c r="J9" s="9">
        <f t="shared" si="2"/>
        <v>161</v>
      </c>
      <c r="K9" s="10">
        <f t="shared" si="0"/>
        <v>-112</v>
      </c>
    </row>
    <row r="10" spans="1:11" ht="12.75">
      <c r="A10" s="12">
        <f t="shared" si="3"/>
        <v>8</v>
      </c>
      <c r="B10" s="13" t="s">
        <v>19</v>
      </c>
      <c r="C10" s="14" t="s">
        <v>9</v>
      </c>
      <c r="D10" s="15" t="s">
        <v>10</v>
      </c>
      <c r="E10" s="12">
        <v>11</v>
      </c>
      <c r="F10" s="13">
        <v>16</v>
      </c>
      <c r="G10" s="9">
        <f t="shared" si="1"/>
        <v>82</v>
      </c>
      <c r="H10" s="16">
        <v>14</v>
      </c>
      <c r="I10" s="13">
        <v>6</v>
      </c>
      <c r="J10" s="9">
        <f t="shared" si="2"/>
        <v>90</v>
      </c>
      <c r="K10" s="10">
        <f t="shared" si="0"/>
        <v>-8</v>
      </c>
    </row>
    <row r="11" spans="1:11" ht="12.75">
      <c r="A11" s="12">
        <f t="shared" si="3"/>
        <v>9</v>
      </c>
      <c r="B11" s="13" t="s">
        <v>20</v>
      </c>
      <c r="C11" s="14" t="s">
        <v>14</v>
      </c>
      <c r="D11" s="15" t="s">
        <v>10</v>
      </c>
      <c r="E11" s="12">
        <v>3</v>
      </c>
      <c r="F11" s="13">
        <v>8</v>
      </c>
      <c r="G11" s="9">
        <f t="shared" si="1"/>
        <v>26</v>
      </c>
      <c r="H11" s="16">
        <v>22</v>
      </c>
      <c r="I11" s="13">
        <v>10</v>
      </c>
      <c r="J11" s="9">
        <f t="shared" si="2"/>
        <v>142</v>
      </c>
      <c r="K11" s="10">
        <f t="shared" si="0"/>
        <v>-116</v>
      </c>
    </row>
    <row r="12" spans="1:11" ht="12.75">
      <c r="A12" s="12">
        <f t="shared" si="3"/>
        <v>10</v>
      </c>
      <c r="B12" s="13" t="s">
        <v>21</v>
      </c>
      <c r="C12" s="14" t="s">
        <v>14</v>
      </c>
      <c r="D12" s="15" t="s">
        <v>12</v>
      </c>
      <c r="E12" s="12">
        <v>10</v>
      </c>
      <c r="F12" s="13">
        <v>11</v>
      </c>
      <c r="G12" s="9">
        <f t="shared" si="1"/>
        <v>71</v>
      </c>
      <c r="H12" s="16">
        <v>7</v>
      </c>
      <c r="I12" s="13">
        <v>6</v>
      </c>
      <c r="J12" s="9">
        <f t="shared" si="2"/>
        <v>48</v>
      </c>
      <c r="K12" s="10">
        <f t="shared" si="0"/>
        <v>23</v>
      </c>
    </row>
    <row r="13" spans="1:11" ht="12.75">
      <c r="A13" s="12">
        <f t="shared" si="3"/>
        <v>11</v>
      </c>
      <c r="B13" s="13" t="s">
        <v>22</v>
      </c>
      <c r="C13" s="14" t="s">
        <v>9</v>
      </c>
      <c r="D13" s="15" t="s">
        <v>12</v>
      </c>
      <c r="E13" s="12">
        <v>17</v>
      </c>
      <c r="F13" s="13">
        <v>20</v>
      </c>
      <c r="G13" s="9">
        <f t="shared" si="1"/>
        <v>122</v>
      </c>
      <c r="H13" s="16">
        <v>6</v>
      </c>
      <c r="I13" s="13">
        <v>12</v>
      </c>
      <c r="J13" s="9">
        <f t="shared" si="2"/>
        <v>48</v>
      </c>
      <c r="K13" s="10">
        <f t="shared" si="0"/>
        <v>74</v>
      </c>
    </row>
    <row r="14" spans="1:11" ht="12.75">
      <c r="A14" s="12">
        <f t="shared" si="3"/>
        <v>12</v>
      </c>
      <c r="B14" s="13" t="s">
        <v>11</v>
      </c>
      <c r="C14" s="14" t="s">
        <v>14</v>
      </c>
      <c r="D14" s="15" t="s">
        <v>12</v>
      </c>
      <c r="E14" s="12">
        <v>12</v>
      </c>
      <c r="F14" s="13">
        <v>10</v>
      </c>
      <c r="G14" s="9">
        <f t="shared" si="1"/>
        <v>82</v>
      </c>
      <c r="H14" s="16">
        <v>11</v>
      </c>
      <c r="I14" s="13">
        <v>12</v>
      </c>
      <c r="J14" s="9">
        <f t="shared" si="2"/>
        <v>78</v>
      </c>
      <c r="K14" s="10">
        <f t="shared" si="0"/>
        <v>4</v>
      </c>
    </row>
    <row r="15" spans="1:11" ht="12.75">
      <c r="A15" s="12">
        <f>A14+1</f>
        <v>13</v>
      </c>
      <c r="B15" s="13" t="s">
        <v>15</v>
      </c>
      <c r="C15" s="14" t="s">
        <v>9</v>
      </c>
      <c r="D15" s="15" t="s">
        <v>10</v>
      </c>
      <c r="E15" s="12">
        <v>8</v>
      </c>
      <c r="F15" s="13">
        <v>8</v>
      </c>
      <c r="G15" s="9">
        <f t="shared" si="1"/>
        <v>56</v>
      </c>
      <c r="H15" s="16">
        <v>12</v>
      </c>
      <c r="I15" s="13">
        <v>11</v>
      </c>
      <c r="J15" s="9">
        <f t="shared" si="2"/>
        <v>83</v>
      </c>
      <c r="K15" s="10">
        <f t="shared" si="0"/>
        <v>-27</v>
      </c>
    </row>
    <row r="16" spans="1:11" ht="12.75">
      <c r="A16" s="12">
        <f t="shared" si="3"/>
        <v>14</v>
      </c>
      <c r="B16" s="13" t="s">
        <v>17</v>
      </c>
      <c r="C16" s="14" t="s">
        <v>14</v>
      </c>
      <c r="D16" s="15" t="s">
        <v>12</v>
      </c>
      <c r="E16" s="12">
        <v>9</v>
      </c>
      <c r="F16" s="13">
        <v>6</v>
      </c>
      <c r="G16" s="9">
        <f t="shared" si="1"/>
        <v>60</v>
      </c>
      <c r="H16" s="16">
        <v>7</v>
      </c>
      <c r="I16" s="13">
        <v>10</v>
      </c>
      <c r="J16" s="9">
        <f t="shared" si="2"/>
        <v>52</v>
      </c>
      <c r="K16" s="10">
        <f t="shared" si="0"/>
        <v>8</v>
      </c>
    </row>
    <row r="17" spans="1:11" ht="12.75">
      <c r="A17" s="12">
        <f>A16+1</f>
        <v>15</v>
      </c>
      <c r="B17" s="13" t="s">
        <v>13</v>
      </c>
      <c r="C17" s="14" t="s">
        <v>9</v>
      </c>
      <c r="D17" s="15" t="s">
        <v>12</v>
      </c>
      <c r="E17" s="12">
        <v>17</v>
      </c>
      <c r="F17" s="13">
        <v>10</v>
      </c>
      <c r="G17" s="9">
        <f t="shared" si="1"/>
        <v>112</v>
      </c>
      <c r="H17" s="16">
        <v>9</v>
      </c>
      <c r="I17" s="13">
        <v>6</v>
      </c>
      <c r="J17" s="9">
        <f t="shared" si="2"/>
        <v>60</v>
      </c>
      <c r="K17" s="10">
        <f t="shared" si="0"/>
        <v>52</v>
      </c>
    </row>
    <row r="18" spans="1:11" ht="12.75">
      <c r="A18" s="12">
        <f>A17+1</f>
        <v>16</v>
      </c>
      <c r="B18" s="13" t="s">
        <v>19</v>
      </c>
      <c r="C18" s="14" t="s">
        <v>14</v>
      </c>
      <c r="D18" s="15" t="s">
        <v>12</v>
      </c>
      <c r="E18" s="12">
        <v>14</v>
      </c>
      <c r="F18" s="13">
        <v>7</v>
      </c>
      <c r="G18" s="9">
        <f t="shared" si="1"/>
        <v>91</v>
      </c>
      <c r="H18" s="16">
        <v>6</v>
      </c>
      <c r="I18" s="13">
        <v>13</v>
      </c>
      <c r="J18" s="9">
        <f t="shared" si="2"/>
        <v>49</v>
      </c>
      <c r="K18" s="10">
        <f t="shared" si="0"/>
        <v>42</v>
      </c>
    </row>
    <row r="19" spans="1:11" ht="12.75">
      <c r="A19" s="12">
        <f>A18+1</f>
        <v>17</v>
      </c>
      <c r="B19" s="13" t="s">
        <v>20</v>
      </c>
      <c r="C19" s="14" t="s">
        <v>9</v>
      </c>
      <c r="D19" s="15" t="s">
        <v>12</v>
      </c>
      <c r="E19" s="12">
        <v>13</v>
      </c>
      <c r="F19" s="13">
        <v>6</v>
      </c>
      <c r="G19" s="14">
        <f t="shared" si="1"/>
        <v>84</v>
      </c>
      <c r="H19" s="16">
        <v>9</v>
      </c>
      <c r="I19" s="13">
        <v>14</v>
      </c>
      <c r="J19" s="9">
        <f t="shared" si="2"/>
        <v>68</v>
      </c>
      <c r="K19" s="10">
        <f t="shared" si="0"/>
        <v>16</v>
      </c>
    </row>
    <row r="20" spans="1:11" ht="13.5" thickBot="1">
      <c r="A20" s="18">
        <v>18</v>
      </c>
      <c r="B20" s="19" t="s">
        <v>22</v>
      </c>
      <c r="C20" s="71" t="s">
        <v>14</v>
      </c>
      <c r="D20" s="21" t="s">
        <v>12</v>
      </c>
      <c r="E20" s="18">
        <v>14</v>
      </c>
      <c r="F20" s="19">
        <v>12</v>
      </c>
      <c r="G20" s="20">
        <f t="shared" si="1"/>
        <v>96</v>
      </c>
      <c r="H20" s="72">
        <v>2</v>
      </c>
      <c r="I20" s="19">
        <v>5</v>
      </c>
      <c r="J20" s="20">
        <f t="shared" si="2"/>
        <v>17</v>
      </c>
      <c r="K20" s="21">
        <f t="shared" si="0"/>
        <v>79</v>
      </c>
    </row>
    <row r="21" spans="5:11" ht="12.75">
      <c r="E21" s="63" t="s">
        <v>23</v>
      </c>
      <c r="F21" s="64" t="s">
        <v>24</v>
      </c>
      <c r="G21" s="65" t="s">
        <v>25</v>
      </c>
      <c r="H21" s="63" t="s">
        <v>23</v>
      </c>
      <c r="I21" s="65" t="s">
        <v>24</v>
      </c>
      <c r="J21" s="28" t="s">
        <v>25</v>
      </c>
      <c r="K21" s="6"/>
    </row>
    <row r="22" spans="2:11" ht="12.75">
      <c r="B22" t="s">
        <v>52</v>
      </c>
      <c r="C22" t="s">
        <v>52</v>
      </c>
      <c r="D22" s="17"/>
      <c r="E22" s="22">
        <f aca="true" t="shared" si="4" ref="E22:J22">SUM(E3:E20)</f>
        <v>220</v>
      </c>
      <c r="F22" s="23">
        <f t="shared" si="4"/>
        <v>171</v>
      </c>
      <c r="G22" s="29">
        <f t="shared" si="4"/>
        <v>1491</v>
      </c>
      <c r="H22" s="22">
        <f t="shared" si="4"/>
        <v>188</v>
      </c>
      <c r="I22" s="29">
        <f t="shared" si="4"/>
        <v>198</v>
      </c>
      <c r="J22" s="62">
        <f t="shared" si="4"/>
        <v>1326</v>
      </c>
      <c r="K22" s="96"/>
    </row>
    <row r="23" spans="5:11" ht="13.5" thickBot="1">
      <c r="E23" s="30" t="s">
        <v>26</v>
      </c>
      <c r="F23" s="31">
        <f>E22/(E22+F22)</f>
        <v>0.5626598465473146</v>
      </c>
      <c r="G23" s="32"/>
      <c r="H23" s="30" t="s">
        <v>26</v>
      </c>
      <c r="I23" s="97">
        <f>H22/(H22+I22)</f>
        <v>0.48704663212435234</v>
      </c>
      <c r="J23" s="34"/>
      <c r="K23" s="80"/>
    </row>
    <row r="24" spans="5:11" ht="13.5" thickBot="1">
      <c r="E24" s="78"/>
      <c r="G24" s="80"/>
      <c r="H24" s="6"/>
      <c r="I24" s="79"/>
      <c r="J24" s="80"/>
      <c r="K24" s="80"/>
    </row>
    <row r="25" spans="5:11" ht="13.5" thickBot="1">
      <c r="E25" s="99" t="s">
        <v>55</v>
      </c>
      <c r="F25" s="84"/>
      <c r="G25" s="85"/>
      <c r="H25" s="99" t="s">
        <v>56</v>
      </c>
      <c r="I25" s="79"/>
      <c r="J25" s="80"/>
      <c r="K25" s="80"/>
    </row>
    <row r="26" spans="1:11" ht="13.5" thickBot="1">
      <c r="A26" s="1" t="s">
        <v>53</v>
      </c>
      <c r="B26" s="2" t="s">
        <v>1</v>
      </c>
      <c r="C26" s="3" t="s">
        <v>2</v>
      </c>
      <c r="D26" s="4" t="s">
        <v>3</v>
      </c>
      <c r="E26" s="1" t="s">
        <v>4</v>
      </c>
      <c r="F26" s="2" t="s">
        <v>5</v>
      </c>
      <c r="G26" s="3" t="s">
        <v>6</v>
      </c>
      <c r="H26" s="83" t="s">
        <v>4</v>
      </c>
      <c r="I26" s="84" t="s">
        <v>5</v>
      </c>
      <c r="J26" s="85" t="s">
        <v>6</v>
      </c>
      <c r="K26" s="81" t="s">
        <v>7</v>
      </c>
    </row>
    <row r="27" spans="1:11" ht="12.75">
      <c r="A27" s="73" t="s">
        <v>48</v>
      </c>
      <c r="B27" s="74" t="s">
        <v>17</v>
      </c>
      <c r="C27" s="75" t="s">
        <v>57</v>
      </c>
      <c r="D27" s="76" t="s">
        <v>12</v>
      </c>
      <c r="E27" s="73">
        <v>14</v>
      </c>
      <c r="F27" s="74">
        <v>17</v>
      </c>
      <c r="G27" s="75">
        <f>(E27*6)+F27</f>
        <v>101</v>
      </c>
      <c r="H27" s="73">
        <v>6</v>
      </c>
      <c r="I27" s="74">
        <v>7</v>
      </c>
      <c r="J27" s="77">
        <f>(H27*6)+I27</f>
        <v>43</v>
      </c>
      <c r="K27" s="82">
        <f>G27-J27</f>
        <v>58</v>
      </c>
    </row>
    <row r="28" spans="1:11" ht="12.75">
      <c r="A28" s="12" t="s">
        <v>49</v>
      </c>
      <c r="B28" s="13" t="s">
        <v>19</v>
      </c>
      <c r="C28" s="70" t="s">
        <v>51</v>
      </c>
      <c r="D28" s="15" t="s">
        <v>12</v>
      </c>
      <c r="E28" s="12">
        <v>19</v>
      </c>
      <c r="F28" s="13">
        <v>12</v>
      </c>
      <c r="G28" s="70">
        <f>(E28*6)+F28</f>
        <v>126</v>
      </c>
      <c r="H28" s="12">
        <v>10</v>
      </c>
      <c r="I28" s="13">
        <v>7</v>
      </c>
      <c r="J28" s="14">
        <f>(H28*6)+I28</f>
        <v>67</v>
      </c>
      <c r="K28" s="50">
        <f>G28-J28</f>
        <v>59</v>
      </c>
    </row>
    <row r="29" spans="1:11" ht="13.5" thickBot="1">
      <c r="A29" s="66" t="s">
        <v>50</v>
      </c>
      <c r="B29" s="67" t="s">
        <v>18</v>
      </c>
      <c r="C29" s="68" t="s">
        <v>51</v>
      </c>
      <c r="D29" s="69" t="s">
        <v>10</v>
      </c>
      <c r="E29" s="66">
        <v>7</v>
      </c>
      <c r="F29" s="67">
        <v>8</v>
      </c>
      <c r="G29" s="68">
        <f>(E29*6)+F29</f>
        <v>50</v>
      </c>
      <c r="H29" s="18">
        <v>18</v>
      </c>
      <c r="I29" s="19">
        <v>14</v>
      </c>
      <c r="J29" s="20">
        <f>(H29*6)+I29</f>
        <v>122</v>
      </c>
      <c r="K29" s="21">
        <f>G29-J29</f>
        <v>-72</v>
      </c>
    </row>
    <row r="30" spans="5:11" ht="12.75">
      <c r="E30" s="25" t="s">
        <v>23</v>
      </c>
      <c r="F30" s="26" t="s">
        <v>24</v>
      </c>
      <c r="G30" s="27" t="s">
        <v>25</v>
      </c>
      <c r="H30" s="63" t="s">
        <v>23</v>
      </c>
      <c r="I30" s="65" t="s">
        <v>24</v>
      </c>
      <c r="J30" s="28" t="s">
        <v>25</v>
      </c>
      <c r="K30" s="6"/>
    </row>
    <row r="31" spans="5:11" ht="12.75">
      <c r="E31" s="22">
        <f aca="true" t="shared" si="5" ref="E31:J31">SUM(E27:E29)</f>
        <v>40</v>
      </c>
      <c r="F31" s="13">
        <f t="shared" si="5"/>
        <v>37</v>
      </c>
      <c r="G31" s="24">
        <f t="shared" si="5"/>
        <v>277</v>
      </c>
      <c r="H31" s="22">
        <f t="shared" si="5"/>
        <v>34</v>
      </c>
      <c r="I31" s="29">
        <f t="shared" si="5"/>
        <v>28</v>
      </c>
      <c r="J31" s="62">
        <f t="shared" si="5"/>
        <v>232</v>
      </c>
      <c r="K31" s="96"/>
    </row>
    <row r="32" spans="5:11" ht="13.5" thickBot="1">
      <c r="E32" s="30" t="s">
        <v>26</v>
      </c>
      <c r="F32" s="31">
        <f>E31/(E31+F31)</f>
        <v>0.5194805194805194</v>
      </c>
      <c r="G32" s="33"/>
      <c r="H32" s="30" t="s">
        <v>26</v>
      </c>
      <c r="I32" s="97">
        <f>H31/(I31+H31)</f>
        <v>0.5483870967741935</v>
      </c>
      <c r="J32" s="34"/>
      <c r="K32" s="80"/>
    </row>
    <row r="33" ht="13.5" thickBot="1"/>
    <row r="34" ht="13.5" thickBot="1">
      <c r="B34" s="35" t="s">
        <v>27</v>
      </c>
    </row>
    <row r="35" spans="2:11" ht="13.5" thickBot="1">
      <c r="B35" s="36" t="s">
        <v>28</v>
      </c>
      <c r="C35" s="37" t="s">
        <v>29</v>
      </c>
      <c r="D35" s="38" t="s">
        <v>30</v>
      </c>
      <c r="E35" s="4" t="s">
        <v>31</v>
      </c>
      <c r="F35" s="38" t="s">
        <v>10</v>
      </c>
      <c r="G35" s="35" t="s">
        <v>32</v>
      </c>
      <c r="H35" s="4" t="s">
        <v>33</v>
      </c>
      <c r="I35" s="38" t="s">
        <v>34</v>
      </c>
      <c r="J35" s="81" t="s">
        <v>35</v>
      </c>
      <c r="K35" s="39" t="s">
        <v>36</v>
      </c>
    </row>
    <row r="36" spans="2:11" ht="12.75">
      <c r="B36" s="40">
        <v>1</v>
      </c>
      <c r="C36" s="41" t="s">
        <v>37</v>
      </c>
      <c r="D36" s="42">
        <v>18</v>
      </c>
      <c r="E36" s="10">
        <v>16</v>
      </c>
      <c r="F36" s="42">
        <v>2</v>
      </c>
      <c r="G36" s="43">
        <v>0</v>
      </c>
      <c r="H36" s="10">
        <v>2001</v>
      </c>
      <c r="I36" s="42">
        <v>559</v>
      </c>
      <c r="J36" s="44">
        <f>H36/I36</f>
        <v>3.579606440071556</v>
      </c>
      <c r="K36" s="45">
        <v>64</v>
      </c>
    </row>
    <row r="37" spans="2:11" ht="12.75">
      <c r="B37" s="46">
        <v>2</v>
      </c>
      <c r="C37" s="47" t="s">
        <v>38</v>
      </c>
      <c r="D37" s="48">
        <v>18</v>
      </c>
      <c r="E37" s="15">
        <v>15</v>
      </c>
      <c r="F37" s="48">
        <v>3</v>
      </c>
      <c r="G37" s="49">
        <v>0</v>
      </c>
      <c r="H37" s="15">
        <v>2012</v>
      </c>
      <c r="I37" s="48">
        <v>871</v>
      </c>
      <c r="J37" s="93">
        <f aca="true" t="shared" si="6" ref="J37:J47">H37/I37</f>
        <v>2.309988518943743</v>
      </c>
      <c r="K37" s="50">
        <v>60</v>
      </c>
    </row>
    <row r="38" spans="2:11" ht="12.75">
      <c r="B38" s="46">
        <v>3</v>
      </c>
      <c r="C38" s="47" t="s">
        <v>39</v>
      </c>
      <c r="D38" s="48">
        <v>18</v>
      </c>
      <c r="E38" s="15">
        <v>13</v>
      </c>
      <c r="F38" s="48">
        <v>5</v>
      </c>
      <c r="G38" s="49">
        <v>0</v>
      </c>
      <c r="H38" s="15">
        <v>1359</v>
      </c>
      <c r="I38" s="48">
        <v>1093</v>
      </c>
      <c r="J38" s="93">
        <f t="shared" si="6"/>
        <v>1.2433668801463862</v>
      </c>
      <c r="K38" s="50">
        <v>52</v>
      </c>
    </row>
    <row r="39" spans="2:11" ht="12.75">
      <c r="B39" s="51">
        <v>4</v>
      </c>
      <c r="C39" s="52" t="s">
        <v>43</v>
      </c>
      <c r="D39" s="53">
        <v>18</v>
      </c>
      <c r="E39" s="54">
        <v>12</v>
      </c>
      <c r="F39" s="53">
        <v>6</v>
      </c>
      <c r="G39" s="55">
        <v>0</v>
      </c>
      <c r="H39" s="54">
        <v>1491</v>
      </c>
      <c r="I39" s="53">
        <v>1326</v>
      </c>
      <c r="J39" s="95">
        <f t="shared" si="6"/>
        <v>1.1244343891402715</v>
      </c>
      <c r="K39" s="56">
        <v>48</v>
      </c>
    </row>
    <row r="40" spans="2:11" ht="12.75">
      <c r="B40" s="46">
        <v>5</v>
      </c>
      <c r="C40" s="89" t="s">
        <v>54</v>
      </c>
      <c r="D40" s="48">
        <v>18</v>
      </c>
      <c r="E40" s="15">
        <v>10</v>
      </c>
      <c r="F40" s="48">
        <v>7</v>
      </c>
      <c r="G40" s="90">
        <v>1</v>
      </c>
      <c r="H40" s="10">
        <v>1291</v>
      </c>
      <c r="I40" s="40">
        <v>1166</v>
      </c>
      <c r="J40" s="93">
        <f t="shared" si="6"/>
        <v>1.1072041166380788</v>
      </c>
      <c r="K40" s="45">
        <v>42</v>
      </c>
    </row>
    <row r="41" spans="2:11" ht="12.75">
      <c r="B41" s="46">
        <v>6</v>
      </c>
      <c r="C41" s="47" t="s">
        <v>41</v>
      </c>
      <c r="D41" s="48">
        <v>18</v>
      </c>
      <c r="E41" s="15">
        <v>10</v>
      </c>
      <c r="F41" s="48">
        <v>8</v>
      </c>
      <c r="G41" s="90">
        <v>0</v>
      </c>
      <c r="H41" s="15">
        <v>1280</v>
      </c>
      <c r="I41" s="46">
        <v>1205</v>
      </c>
      <c r="J41" s="93">
        <f t="shared" si="6"/>
        <v>1.062240663900415</v>
      </c>
      <c r="K41" s="50">
        <v>40</v>
      </c>
    </row>
    <row r="42" spans="2:11" ht="12.75">
      <c r="B42" s="46">
        <v>7</v>
      </c>
      <c r="C42" s="47" t="s">
        <v>46</v>
      </c>
      <c r="D42" s="48">
        <v>18</v>
      </c>
      <c r="E42" s="15">
        <v>9</v>
      </c>
      <c r="F42" s="48">
        <v>9</v>
      </c>
      <c r="G42" s="90">
        <v>0</v>
      </c>
      <c r="H42" s="15">
        <v>1150</v>
      </c>
      <c r="I42" s="46">
        <v>1329</v>
      </c>
      <c r="J42" s="93">
        <f t="shared" si="6"/>
        <v>0.8653122648607976</v>
      </c>
      <c r="K42" s="50">
        <v>36</v>
      </c>
    </row>
    <row r="43" spans="2:11" ht="12.75">
      <c r="B43" s="86">
        <v>8</v>
      </c>
      <c r="C43" s="47" t="s">
        <v>42</v>
      </c>
      <c r="D43" s="87">
        <v>18</v>
      </c>
      <c r="E43" s="88">
        <v>6</v>
      </c>
      <c r="F43" s="87">
        <v>11</v>
      </c>
      <c r="G43" s="91">
        <v>1</v>
      </c>
      <c r="H43" s="15">
        <v>1254</v>
      </c>
      <c r="I43" s="46">
        <v>1366</v>
      </c>
      <c r="J43" s="93">
        <f t="shared" si="6"/>
        <v>0.91800878477306</v>
      </c>
      <c r="K43" s="50">
        <v>26</v>
      </c>
    </row>
    <row r="44" spans="2:11" ht="12.75">
      <c r="B44" s="46">
        <v>9</v>
      </c>
      <c r="C44" s="47" t="s">
        <v>40</v>
      </c>
      <c r="D44" s="48">
        <v>18</v>
      </c>
      <c r="E44" s="15">
        <v>6</v>
      </c>
      <c r="F44" s="48">
        <v>12</v>
      </c>
      <c r="G44" s="90">
        <v>0</v>
      </c>
      <c r="H44" s="15">
        <v>1031</v>
      </c>
      <c r="I44" s="46">
        <v>1340</v>
      </c>
      <c r="J44" s="93">
        <f t="shared" si="6"/>
        <v>0.7694029850746269</v>
      </c>
      <c r="K44" s="50">
        <v>24</v>
      </c>
    </row>
    <row r="45" spans="2:11" ht="12.75">
      <c r="B45" s="46">
        <v>10</v>
      </c>
      <c r="C45" s="47" t="s">
        <v>45</v>
      </c>
      <c r="D45" s="48">
        <v>18</v>
      </c>
      <c r="E45" s="15">
        <v>6</v>
      </c>
      <c r="F45" s="48">
        <v>12</v>
      </c>
      <c r="G45" s="90">
        <v>0</v>
      </c>
      <c r="H45" s="15">
        <v>1063</v>
      </c>
      <c r="I45" s="46">
        <v>1924</v>
      </c>
      <c r="J45" s="93">
        <f t="shared" si="6"/>
        <v>0.5524948024948025</v>
      </c>
      <c r="K45" s="50">
        <v>24</v>
      </c>
    </row>
    <row r="46" spans="2:11" ht="12.75">
      <c r="B46" s="46">
        <v>11</v>
      </c>
      <c r="C46" s="47" t="s">
        <v>47</v>
      </c>
      <c r="D46" s="48">
        <v>18</v>
      </c>
      <c r="E46" s="15">
        <v>3</v>
      </c>
      <c r="F46" s="48">
        <v>15</v>
      </c>
      <c r="G46" s="90">
        <v>0</v>
      </c>
      <c r="H46" s="15">
        <v>905</v>
      </c>
      <c r="I46" s="46">
        <v>1580</v>
      </c>
      <c r="J46" s="93">
        <f t="shared" si="6"/>
        <v>0.5727848101265823</v>
      </c>
      <c r="K46" s="50">
        <v>12</v>
      </c>
    </row>
    <row r="47" spans="2:11" ht="13.5" thickBot="1">
      <c r="B47" s="57">
        <v>12</v>
      </c>
      <c r="C47" s="58" t="s">
        <v>44</v>
      </c>
      <c r="D47" s="59">
        <v>18</v>
      </c>
      <c r="E47" s="21">
        <v>1</v>
      </c>
      <c r="F47" s="59">
        <v>17</v>
      </c>
      <c r="G47" s="92">
        <v>0</v>
      </c>
      <c r="H47" s="21">
        <v>644</v>
      </c>
      <c r="I47" s="57">
        <v>1834</v>
      </c>
      <c r="J47" s="94">
        <f t="shared" si="6"/>
        <v>0.3511450381679389</v>
      </c>
      <c r="K47" s="60">
        <v>4</v>
      </c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2009-09-15T03:34:26Z</dcterms:modified>
  <cp:category/>
  <cp:version/>
  <cp:contentType/>
  <cp:contentStatus/>
</cp:coreProperties>
</file>